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C4E8BA62-3C9C-4432-A933-AF5330793EC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<sst xmlns="http://schemas.openxmlformats.org/spreadsheetml/2006/main" count="77" uniqueCount="66">
  <si>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</si>
  <si>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</si>
  <si>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</si>
  <si>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</si>
  <si>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</si>
  <si>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</si>
  <si>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</si>
  <si>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</si>
  <si>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</si>
  <si>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</si>
  <si>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</si>
  <si>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</si>
  <si>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</si>
  <si>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</si>
  <si>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</si>
  <si>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</si>
  <si>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</si>
  <si>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</si>
  <si>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</si>
  <si>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</si>
  <si>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</si>
  <si>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</si>
  <si>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</si>
  <si>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</si>
  <si>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</si>
  <si>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</si>
  <si>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</si>
  <si>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</si>
  <si>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</si>
  <si>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</si>
  <si>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</si>
  <si>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</si>
  <si>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</si>
  <si>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</si>
  <si>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</si>
  <si>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</si>
  <si>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</si>
  <si>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</si>
  <si>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</si>
  <si>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</si>
  <si>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</si>
  <si>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</si>
  <si>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</si>
  <si>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</si>
  <si>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</si>
  <si>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</si>
  <si>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</si>
  <si>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</si>
  <si>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</si>
  <si>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</si>
  <si>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</si>
  <si>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</si>
  <si>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</si>
  <si>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</si>
  <si>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</si>
  <si>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</si>
  <si>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</si>
  <si>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</si>
  <si>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</si>
  <si>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</si>
  <si>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19/014/2023</t>
  </si>
  <si>
    <t>SAN LUCA</t>
  </si>
  <si>
    <t>CREA / GIUDECCA</t>
  </si>
  <si>
    <t>FALK DIETER</t>
  </si>
  <si>
    <t>FONDI E FIANCHI IN COMPENSATO MARINO- COPERTA IN TEAK</t>
  </si>
  <si>
    <t>MISURE VEL FORNITE DA MARION SCARPA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</si>
</sst>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F14" sqref="F14:F1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 t="s">
        <v>60</v>
      </c>
      <c r="D2" s="100"/>
      <c r="E2" s="101"/>
      <c r="F2" s="42" t="s">
        <v>50</v>
      </c>
      <c r="G2" s="61">
        <v>277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63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 t="s">
        <v>64</v>
      </c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493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7.1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1.85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5.78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5.85</v>
      </c>
      <c r="D17" s="9"/>
      <c r="E17" s="9"/>
      <c r="F17" s="110">
        <f>SUM((C16*C18))*C20</f>
        <v>22.888800000000003</v>
      </c>
      <c r="G17" s="112">
        <f>SUM((F31/3))</f>
        <v>5.994874806537271</v>
      </c>
    </row>
    <row r="18" spans="1:7" ht="15" customHeight="1" thickBot="1" x14ac:dyDescent="0.25">
      <c r="A18" s="2"/>
      <c r="B18" s="47" t="s">
        <v>25</v>
      </c>
      <c r="C18" s="64">
        <v>1.32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0.63</v>
      </c>
      <c r="D21" s="9"/>
      <c r="E21" s="9"/>
      <c r="F21" s="115">
        <f>SUM(((F17*3)/100))+F17</f>
        <v>23.575464000000004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21.346899999999998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9.0299999999999994</v>
      </c>
      <c r="E25" s="56">
        <f>SUM(((C26+C28)+C29))/2</f>
        <v>9.0299999999999994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</v>
      </c>
      <c r="D26" s="57">
        <f>(C27+C29+C30)/2</f>
        <v>5.4850000000000003</v>
      </c>
      <c r="E26" s="56">
        <f>SUM(((C27+C30)+C29))/2</f>
        <v>5.4849999999999994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4.33</v>
      </c>
      <c r="D27" s="57">
        <f>(C26+C30+C31)/2</f>
        <v>7.68</v>
      </c>
      <c r="E27" s="58">
        <f>SUM(((C31+C26)+C30))/2</f>
        <v>7.68</v>
      </c>
      <c r="F27" s="76">
        <f>SQRT((((E25*(E25-C26))*(E25-C28))*(E25-C29)))+SQRT((((E26*(E26-C27))*(E26-C30))*(E26-C29)))</f>
        <v>18.272067129952454</v>
      </c>
      <c r="G27" s="81">
        <f>SQRT((((E27*(E27-C26))*(E27-C30))*(E27-C31)))+SQRT((((E28*(E28-C27))*(E28-C31))*(E28-C28)))</f>
        <v>17.697181709271167</v>
      </c>
    </row>
    <row r="28" spans="1:7" ht="15" customHeight="1" thickBot="1" x14ac:dyDescent="0.25">
      <c r="A28" s="2"/>
      <c r="B28" s="50" t="s">
        <v>3</v>
      </c>
      <c r="C28" s="67">
        <v>7.18</v>
      </c>
      <c r="D28" s="57">
        <f>(C27+C28+C31)/2</f>
        <v>9.5549999999999997</v>
      </c>
      <c r="E28" s="58">
        <f>SUM(((C28+C27)+C31))/2</f>
        <v>9.5549999999999997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4.88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1.76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7.6</v>
      </c>
      <c r="D31" s="60"/>
      <c r="E31" s="59"/>
      <c r="F31" s="86">
        <f>SUM((F27+G27))/2</f>
        <v>17.984624419611812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5.5200000000000005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4.7300000000000004</v>
      </c>
      <c r="D42" s="67"/>
      <c r="E42" s="22">
        <f>SUM(((D42+D43)+D44))/2</f>
        <v>0</v>
      </c>
      <c r="F42" s="70">
        <f>SQRT((((E41*(E41-C42))*(E41-C43))*(E41-C44)))</f>
        <v>4.8293302392774935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2.66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3.65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63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34" t="s">
        <v>65</v>
      </c>
      <c r="F53" s="135"/>
      <c r="G53" s="136"/>
    </row>
    <row r="54" spans="1:7" ht="15" x14ac:dyDescent="0.2">
      <c r="B54" s="3" t="s">
        <v>48</v>
      </c>
      <c r="C54" s="12"/>
      <c r="E54" s="140"/>
      <c r="F54" s="141"/>
      <c r="G54" s="142"/>
    </row>
    <row r="55" spans="1:7" ht="15" customHeight="1" x14ac:dyDescent="0.2">
      <c r="B55" s="18" t="s">
        <v>5</v>
      </c>
      <c r="C55" s="37">
        <v>4.3299999999999998E-2</v>
      </c>
      <c r="E55" s="140"/>
      <c r="F55" s="141"/>
      <c r="G55" s="142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/q05mPksg8V+F0k+37/RH9MnyRgbE3lJ0pw2GH0ueogrEvFcPS58h450z5wZBnE+9jcHn4nQxVl1BhU4uoLknQ==" saltValue="cC2B4BNKjP/LQ9UmNkOot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2023-05-04T14:06:18Z</cp:lastPrinted>
  <dcterms:created xsi:type="dcterms:W3CDTF">2012-02-29T09:32:38Z</dcterms:created>
  <dcterms:modified xsi:type="dcterms:W3CDTF">2023-05-04T14:07:05Z</dcterms:modified>
</cp:coreProperties>
</file>